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3" sheetId="1" r:id="rId1"/>
  </sheets>
  <externalReferences>
    <externalReference r:id="rId4"/>
  </externalReferences>
  <definedNames>
    <definedName name="_xlfn.BAHTTEXT" hidden="1">#NAME?</definedName>
    <definedName name="_xlnm.Print_Titles" localSheetId="0">'Ф.2.3'!$22:$22</definedName>
    <definedName name="_xlnm.Print_Area" localSheetId="0">'Ф.2.3'!$A$1:$J$105</definedName>
  </definedNames>
  <calcPr fullCalcOnLoad="1"/>
</workbook>
</file>

<file path=xl/sharedStrings.xml><?xml version="1.0" encoding="utf-8"?>
<sst xmlns="http://schemas.openxmlformats.org/spreadsheetml/2006/main" count="125" uniqueCount="117">
  <si>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</si>
  <si>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</si>
  <si>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</si>
  <si>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</si>
  <si>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</si>
  <si>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</si>
  <si>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</si>
  <si>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</si>
  <si>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</si>
  <si>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</si>
  <si>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</si>
  <si>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</si>
  <si>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</si>
  <si>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</si>
  <si>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</si>
  <si>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</si>
  <si>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</si>
  <si>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</si>
  <si>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</si>
  <si>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</si>
  <si>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</si>
  <si>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</si>
  <si>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</si>
  <si>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</si>
  <si>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</si>
  <si>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</si>
  <si>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</si>
  <si>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</si>
  <si>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</si>
  <si>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</si>
  <si>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</si>
  <si>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</si>
  <si>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</si>
  <si>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</si>
  <si>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</si>
  <si>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</si>
  <si>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</si>
  <si>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</si>
  <si>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</si>
  <si>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</si>
  <si>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</si>
  <si>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</si>
  <si>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</si>
  <si>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</si>
  <si>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</si>
  <si>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</si>
  <si>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</si>
  <si>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</si>
  <si>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</si>
  <si>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</si>
  <si>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</si>
  <si>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</si>
  <si>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</si>
  <si>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</si>
  <si>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</si>
  <si>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</si>
  <si>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</si>
  <si>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</si>
  <si>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</si>
  <si>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</si>
  <si>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</si>
  <si>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</si>
  <si>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</si>
  <si>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</si>
  <si>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</si>
  <si>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</si>
  <si>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</si>
  <si>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</si>
  <si>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</si>
  <si>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</si>
  <si>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</si>
  <si>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</si>
  <si>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</si>
  <si>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</si>
  <si>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</si>
  <si>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</si>
  <si>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</si>
  <si>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</si>
  <si>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</si>
  <si>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</si>
  <si>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</si>
  <si>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</si>
  <si>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</si>
  <si>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</si>
  <si>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</si>
  <si>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</si>
  <si>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</si>
  <si>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</si>
  <si>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</si>
  <si>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</si>
  <si>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</si>
  <si>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</si>
  <si>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</si>
  <si>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</si>
  <si>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</si>
  <si>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</si>
  <si>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</si>
  <si>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</si>
  <si>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</si>
  <si>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</si>
  <si>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</si>
  <si>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</si>
  <si>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</si>
  <si>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</si>
  <si>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</si>
  <si>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Кочерга Л.А.</t>
  </si>
  <si>
    <t>Макарицька О.І.</t>
  </si>
  <si>
    <t xml:space="preserve">Вільховецький навчально-виховний комплекс «дошкільний навчальний заклад - загальноосвітній навчальний заклад І-ІІІ ступенів» імені В’ячеслава Чорновола Звенигородської районної ради Черкаської області
</t>
  </si>
  <si>
    <t>21371628</t>
  </si>
  <si>
    <t>с.Вільхівець</t>
  </si>
  <si>
    <t>Орган державної влади</t>
  </si>
  <si>
    <t>350</t>
  </si>
  <si>
    <t>Міністерство фінансів України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</si>
  <si>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</si>
  <si>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</si>
  <si>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</si>
  <si>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за  ІІ квартал 2019 року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</si>
</sst>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-#,##0.00;#,&quot;-&quot;"/>
    <numFmt numFmtId="167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right" vertical="center" wrapText="1"/>
    </xf>
    <xf numFmtId="166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33" borderId="13" xfId="0" applyNumberFormat="1" applyFont="1" applyFill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6" fontId="7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6" fontId="13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0" borderId="13" xfId="0" applyNumberFormat="1" applyFont="1" applyBorder="1" applyAlignment="1">
      <alignment horizontal="right" vertical="center"/>
    </xf>
    <xf numFmtId="166" fontId="5" fillId="33" borderId="13" xfId="0" applyNumberFormat="1" applyFont="1" applyFill="1" applyBorder="1" applyAlignment="1" applyProtection="1">
      <alignment horizontal="right" vertical="center"/>
      <protection locked="0"/>
    </xf>
    <xf numFmtId="166" fontId="5" fillId="33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66" fontId="8" fillId="33" borderId="13" xfId="0" applyNumberFormat="1" applyFont="1" applyFill="1" applyBorder="1" applyAlignment="1" applyProtection="1">
      <alignment horizontal="right" vertical="center"/>
      <protection locked="0"/>
    </xf>
    <xf numFmtId="166" fontId="8" fillId="33" borderId="13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166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/>
    </xf>
    <xf numFmtId="2" fontId="8" fillId="33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Alignment="1" applyProtection="1">
      <alignment horizontal="center" vertical="top"/>
      <protection locked="0"/>
    </xf>
    <xf numFmtId="0" fontId="9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B9" sqref="B9:G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3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91" t="s">
        <v>0</v>
      </c>
      <c r="H1" s="91"/>
      <c r="I1" s="91"/>
      <c r="J1" s="91"/>
      <c r="K1" s="2"/>
    </row>
    <row r="2" spans="7:11" s="1" customFormat="1" ht="36.75" customHeight="1">
      <c r="G2" s="91"/>
      <c r="H2" s="91"/>
      <c r="I2" s="91"/>
      <c r="J2" s="91"/>
      <c r="K2" s="2"/>
    </row>
    <row r="3" spans="7:11" s="1" customFormat="1" ht="0.75" customHeight="1">
      <c r="G3" s="91"/>
      <c r="H3" s="91"/>
      <c r="I3" s="91"/>
      <c r="J3" s="91"/>
      <c r="K3" s="2"/>
    </row>
    <row r="4" spans="1:14" s="1" customFormat="1" ht="13.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3"/>
      <c r="L4" s="3"/>
      <c r="M4" s="3"/>
      <c r="N4" s="3"/>
    </row>
    <row r="5" spans="1:14" s="1" customFormat="1" ht="13.5">
      <c r="A5" s="93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93"/>
      <c r="C5" s="93"/>
      <c r="D5" s="93"/>
      <c r="E5" s="93"/>
      <c r="F5" s="93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92" t="s">
        <v>116</v>
      </c>
      <c r="B6" s="92"/>
      <c r="C6" s="92"/>
      <c r="D6" s="92"/>
      <c r="E6" s="92"/>
      <c r="F6" s="92"/>
      <c r="G6" s="92"/>
      <c r="H6" s="92"/>
      <c r="I6" s="92"/>
      <c r="J6" s="92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30" customHeight="1">
      <c r="A9" s="8" t="s">
        <v>3</v>
      </c>
      <c r="B9" s="94" t="s">
        <v>107</v>
      </c>
      <c r="C9" s="94"/>
      <c r="D9" s="94"/>
      <c r="E9" s="94"/>
      <c r="F9" s="94"/>
      <c r="G9" s="94"/>
      <c r="H9" s="5" t="s">
        <v>4</v>
      </c>
      <c r="J9" s="9" t="s">
        <v>108</v>
      </c>
      <c r="K9" s="10"/>
      <c r="L9" s="10"/>
    </row>
    <row r="10" spans="1:12" s="5" customFormat="1" ht="11.25" customHeight="1">
      <c r="A10" s="11" t="s">
        <v>5</v>
      </c>
      <c r="B10" s="95" t="s">
        <v>109</v>
      </c>
      <c r="C10" s="95"/>
      <c r="D10" s="95"/>
      <c r="E10" s="95"/>
      <c r="F10" s="95"/>
      <c r="G10" s="95"/>
      <c r="H10" s="5" t="s">
        <v>6</v>
      </c>
      <c r="J10" s="12">
        <v>7121210100</v>
      </c>
      <c r="K10" s="10"/>
      <c r="L10" s="11"/>
    </row>
    <row r="11" spans="1:12" s="5" customFormat="1" ht="11.25" customHeight="1">
      <c r="A11" s="13" t="s">
        <v>7</v>
      </c>
      <c r="B11" s="99" t="s">
        <v>110</v>
      </c>
      <c r="C11" s="99"/>
      <c r="D11" s="99"/>
      <c r="E11" s="99"/>
      <c r="F11" s="99"/>
      <c r="G11" s="99"/>
      <c r="H11" s="5" t="s">
        <v>8</v>
      </c>
      <c r="J11" s="12">
        <v>410</v>
      </c>
      <c r="K11" s="10"/>
      <c r="L11" s="11"/>
    </row>
    <row r="12" spans="1:12" s="5" customFormat="1" ht="12" customHeight="1">
      <c r="A12" s="100" t="s">
        <v>9</v>
      </c>
      <c r="B12" s="100"/>
      <c r="C12" s="100"/>
      <c r="D12" s="14" t="s">
        <v>111</v>
      </c>
      <c r="E12" s="15" t="s">
        <v>112</v>
      </c>
      <c r="F12" s="15"/>
      <c r="G12" s="15"/>
      <c r="H12" s="15"/>
      <c r="K12" s="16"/>
      <c r="L12" s="10"/>
    </row>
    <row r="13" spans="1:12" s="5" customFormat="1" ht="9.75">
      <c r="A13" s="100" t="s">
        <v>10</v>
      </c>
      <c r="B13" s="100"/>
      <c r="C13" s="100"/>
      <c r="D13" s="17"/>
      <c r="E13" s="101" t="s">
        <v>113</v>
      </c>
      <c r="F13" s="101"/>
      <c r="G13" s="101"/>
      <c r="H13" s="101"/>
      <c r="I13" s="101"/>
      <c r="J13" s="101"/>
      <c r="K13" s="10"/>
      <c r="L13" s="10"/>
    </row>
    <row r="14" spans="1:12" s="5" customFormat="1" ht="9.75">
      <c r="A14" s="100" t="s">
        <v>11</v>
      </c>
      <c r="B14" s="100"/>
      <c r="C14" s="100"/>
      <c r="D14" s="18" t="s">
        <v>28</v>
      </c>
      <c r="E14" s="90" t="s">
        <v>114</v>
      </c>
      <c r="F14" s="90"/>
      <c r="G14" s="90"/>
      <c r="H14" s="90"/>
      <c r="I14" s="90"/>
      <c r="J14" s="90"/>
      <c r="K14" s="10"/>
      <c r="L14" s="10"/>
    </row>
    <row r="15" spans="1:12" s="5" customFormat="1" ht="33.75" customHeight="1">
      <c r="A15" s="100" t="s">
        <v>12</v>
      </c>
      <c r="B15" s="100"/>
      <c r="C15" s="100"/>
      <c r="D15" s="19" t="s">
        <v>13</v>
      </c>
      <c r="E15" s="106" t="s">
        <v>115</v>
      </c>
      <c r="F15" s="106"/>
      <c r="G15" s="106"/>
      <c r="H15" s="106"/>
      <c r="I15" s="106"/>
      <c r="J15" s="106"/>
      <c r="K15" s="10"/>
      <c r="L15" s="10"/>
    </row>
    <row r="16" s="5" customFormat="1" ht="9.75">
      <c r="A16" s="20" t="s">
        <v>14</v>
      </c>
    </row>
    <row r="17" s="5" customFormat="1" ht="9.75">
      <c r="A17" s="20" t="s">
        <v>15</v>
      </c>
    </row>
    <row r="18" spans="1:12" s="5" customFormat="1" ht="3" customHeight="1" thickBo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0" s="5" customFormat="1" ht="11.25" customHeight="1" thickBot="1" thickTop="1">
      <c r="A19" s="96" t="s">
        <v>16</v>
      </c>
      <c r="B19" s="97" t="s">
        <v>17</v>
      </c>
      <c r="C19" s="96" t="s">
        <v>18</v>
      </c>
      <c r="D19" s="97" t="s">
        <v>19</v>
      </c>
      <c r="E19" s="97" t="s">
        <v>20</v>
      </c>
      <c r="F19" s="98" t="s">
        <v>21</v>
      </c>
      <c r="G19" s="98" t="s">
        <v>22</v>
      </c>
      <c r="H19" s="98" t="s">
        <v>23</v>
      </c>
      <c r="I19" s="98" t="s">
        <v>24</v>
      </c>
      <c r="J19" s="97" t="s">
        <v>25</v>
      </c>
    </row>
    <row r="20" spans="1:10" s="5" customFormat="1" ht="11.25" thickBot="1" thickTop="1">
      <c r="A20" s="96"/>
      <c r="B20" s="97"/>
      <c r="C20" s="96"/>
      <c r="D20" s="97"/>
      <c r="E20" s="97"/>
      <c r="F20" s="98"/>
      <c r="G20" s="98"/>
      <c r="H20" s="98"/>
      <c r="I20" s="98"/>
      <c r="J20" s="97"/>
    </row>
    <row r="21" spans="1:10" s="5" customFormat="1" ht="11.25" thickBot="1" thickTop="1">
      <c r="A21" s="96"/>
      <c r="B21" s="97"/>
      <c r="C21" s="96"/>
      <c r="D21" s="97"/>
      <c r="E21" s="97"/>
      <c r="F21" s="98"/>
      <c r="G21" s="98"/>
      <c r="H21" s="98"/>
      <c r="I21" s="98"/>
      <c r="J21" s="97"/>
    </row>
    <row r="22" spans="1:10" s="5" customFormat="1" ht="11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5" customFormat="1" ht="11.25" thickBot="1" thickTop="1">
      <c r="A23" s="23" t="s">
        <v>26</v>
      </c>
      <c r="B23" s="23" t="s">
        <v>27</v>
      </c>
      <c r="C23" s="24" t="s">
        <v>28</v>
      </c>
      <c r="D23" s="25">
        <f>D24+D59+D79+D84+D87</f>
        <v>2725428.18</v>
      </c>
      <c r="E23" s="25">
        <f>G23</f>
        <v>2725428.18</v>
      </c>
      <c r="F23" s="25">
        <f>F24+F59+F79+F84+F87</f>
        <v>0</v>
      </c>
      <c r="G23" s="25">
        <f>G24+G59+G79+G84+G87</f>
        <v>2725428.18</v>
      </c>
      <c r="H23" s="25">
        <f>H24+H59+H79+H84+H87</f>
        <v>2725428.18</v>
      </c>
      <c r="I23" s="25">
        <f>I24+I59+I79+I84+I87</f>
        <v>0</v>
      </c>
      <c r="J23" s="25">
        <f>F23+G23-H23</f>
        <v>0</v>
      </c>
    </row>
    <row r="24" spans="1:10" s="5" customFormat="1" ht="21" thickBot="1" thickTop="1">
      <c r="A24" s="21" t="s">
        <v>29</v>
      </c>
      <c r="B24" s="23">
        <v>2000</v>
      </c>
      <c r="C24" s="24" t="s">
        <v>30</v>
      </c>
      <c r="D24" s="25">
        <f aca="true" t="shared" si="0" ref="D24:I24">D25+D30+D47+D50+D54+D58</f>
        <v>2725428.18</v>
      </c>
      <c r="E24" s="25">
        <v>0</v>
      </c>
      <c r="F24" s="25">
        <f t="shared" si="0"/>
        <v>0</v>
      </c>
      <c r="G24" s="25">
        <f t="shared" si="0"/>
        <v>2725428.18</v>
      </c>
      <c r="H24" s="25">
        <f t="shared" si="0"/>
        <v>2725428.18</v>
      </c>
      <c r="I24" s="25">
        <f t="shared" si="0"/>
        <v>0</v>
      </c>
      <c r="J24" s="25">
        <f aca="true" t="shared" si="1" ref="J24:J87">F24+G24-H24</f>
        <v>0</v>
      </c>
    </row>
    <row r="25" spans="1:10" s="5" customFormat="1" ht="11.25" thickBot="1" thickTop="1">
      <c r="A25" s="26" t="s">
        <v>31</v>
      </c>
      <c r="B25" s="23">
        <v>2100</v>
      </c>
      <c r="C25" s="24" t="s">
        <v>32</v>
      </c>
      <c r="D25" s="25">
        <f>D26+D29</f>
        <v>2541469</v>
      </c>
      <c r="E25" s="25">
        <v>0</v>
      </c>
      <c r="F25" s="25">
        <f>F26+F29</f>
        <v>0</v>
      </c>
      <c r="G25" s="25">
        <f>G26+G29</f>
        <v>2541469</v>
      </c>
      <c r="H25" s="25">
        <f>H26+H29</f>
        <v>2541469</v>
      </c>
      <c r="I25" s="25">
        <f>I26+I29</f>
        <v>0</v>
      </c>
      <c r="J25" s="25">
        <f t="shared" si="1"/>
        <v>0</v>
      </c>
    </row>
    <row r="26" spans="1:10" s="5" customFormat="1" ht="11.25" thickBot="1" thickTop="1">
      <c r="A26" s="27" t="s">
        <v>33</v>
      </c>
      <c r="B26" s="28">
        <v>2110</v>
      </c>
      <c r="C26" s="29" t="s">
        <v>34</v>
      </c>
      <c r="D26" s="30">
        <f aca="true" t="shared" si="2" ref="D26:I26">SUM(D27:D28)</f>
        <v>2083171</v>
      </c>
      <c r="E26" s="31">
        <f>H27</f>
        <v>2083171</v>
      </c>
      <c r="F26" s="30">
        <f t="shared" si="2"/>
        <v>0</v>
      </c>
      <c r="G26" s="30">
        <f t="shared" si="2"/>
        <v>2083171</v>
      </c>
      <c r="H26" s="30">
        <f t="shared" si="2"/>
        <v>2083171</v>
      </c>
      <c r="I26" s="30">
        <f t="shared" si="2"/>
        <v>0</v>
      </c>
      <c r="J26" s="32">
        <f t="shared" si="1"/>
        <v>0</v>
      </c>
    </row>
    <row r="27" spans="1:10" s="5" customFormat="1" ht="11.25" thickBot="1" thickTop="1">
      <c r="A27" s="33" t="s">
        <v>35</v>
      </c>
      <c r="B27" s="21">
        <v>2111</v>
      </c>
      <c r="C27" s="34" t="s">
        <v>36</v>
      </c>
      <c r="D27" s="35">
        <f>H27</f>
        <v>2083171</v>
      </c>
      <c r="E27" s="36">
        <v>0</v>
      </c>
      <c r="F27" s="35">
        <v>0</v>
      </c>
      <c r="G27" s="35">
        <f>H27</f>
        <v>2083171</v>
      </c>
      <c r="H27" s="35">
        <f>1730737+352434</f>
        <v>2083171</v>
      </c>
      <c r="I27" s="35">
        <v>0</v>
      </c>
      <c r="J27" s="37">
        <f t="shared" si="1"/>
        <v>0</v>
      </c>
    </row>
    <row r="28" spans="1:10" s="5" customFormat="1" ht="11.25" thickBot="1" thickTop="1">
      <c r="A28" s="33" t="s">
        <v>37</v>
      </c>
      <c r="B28" s="21">
        <v>2112</v>
      </c>
      <c r="C28" s="34" t="s">
        <v>38</v>
      </c>
      <c r="D28" s="35">
        <v>0</v>
      </c>
      <c r="E28" s="36">
        <v>0</v>
      </c>
      <c r="F28" s="35">
        <v>0</v>
      </c>
      <c r="G28" s="35">
        <v>0</v>
      </c>
      <c r="H28" s="35">
        <v>0</v>
      </c>
      <c r="I28" s="35">
        <v>0</v>
      </c>
      <c r="J28" s="37">
        <f t="shared" si="1"/>
        <v>0</v>
      </c>
    </row>
    <row r="29" spans="1:10" s="5" customFormat="1" ht="11.25" thickBot="1" thickTop="1">
      <c r="A29" s="38" t="s">
        <v>39</v>
      </c>
      <c r="B29" s="28">
        <v>2120</v>
      </c>
      <c r="C29" s="29" t="s">
        <v>40</v>
      </c>
      <c r="D29" s="31">
        <f>H29</f>
        <v>458298</v>
      </c>
      <c r="E29" s="31">
        <f>H29</f>
        <v>458298</v>
      </c>
      <c r="F29" s="31">
        <v>0</v>
      </c>
      <c r="G29" s="35">
        <f>H29</f>
        <v>458298</v>
      </c>
      <c r="H29" s="31">
        <f>380762+77536</f>
        <v>458298</v>
      </c>
      <c r="I29" s="31">
        <v>0</v>
      </c>
      <c r="J29" s="32">
        <f t="shared" si="1"/>
        <v>0</v>
      </c>
    </row>
    <row r="30" spans="1:10" s="5" customFormat="1" ht="11.25" customHeight="1" thickBot="1" thickTop="1">
      <c r="A30" s="39" t="s">
        <v>41</v>
      </c>
      <c r="B30" s="23">
        <v>2200</v>
      </c>
      <c r="C30" s="24" t="s">
        <v>42</v>
      </c>
      <c r="D30" s="40">
        <f>SUM(D31:D37)+D44</f>
        <v>171764.31</v>
      </c>
      <c r="E30" s="40">
        <v>0</v>
      </c>
      <c r="F30" s="40">
        <f>SUM(F31:F37)+F44</f>
        <v>0</v>
      </c>
      <c r="G30" s="40">
        <f>SUM(G31:G37)+G44</f>
        <v>171764.31</v>
      </c>
      <c r="H30" s="40">
        <f>SUM(H31:H37)+H44</f>
        <v>171764.31</v>
      </c>
      <c r="I30" s="40">
        <f>SUM(I31:I37)+I44</f>
        <v>0</v>
      </c>
      <c r="J30" s="25">
        <f t="shared" si="1"/>
        <v>0</v>
      </c>
    </row>
    <row r="31" spans="1:10" s="5" customFormat="1" ht="12" customHeight="1" thickBot="1" thickTop="1">
      <c r="A31" s="27" t="s">
        <v>43</v>
      </c>
      <c r="B31" s="28">
        <v>2210</v>
      </c>
      <c r="C31" s="29" t="s">
        <v>44</v>
      </c>
      <c r="D31" s="31">
        <f>H31</f>
        <v>57900.7</v>
      </c>
      <c r="E31" s="30">
        <v>0</v>
      </c>
      <c r="F31" s="31">
        <v>0</v>
      </c>
      <c r="G31" s="35">
        <f>H31</f>
        <v>57900.7</v>
      </c>
      <c r="H31" s="31">
        <v>57900.7</v>
      </c>
      <c r="I31" s="31">
        <v>0</v>
      </c>
      <c r="J31" s="32">
        <f t="shared" si="1"/>
        <v>0</v>
      </c>
    </row>
    <row r="32" spans="1:10" s="5" customFormat="1" ht="11.25" thickBot="1" thickTop="1">
      <c r="A32" s="27" t="s">
        <v>45</v>
      </c>
      <c r="B32" s="28">
        <v>2220</v>
      </c>
      <c r="C32" s="28">
        <v>100</v>
      </c>
      <c r="D32" s="31">
        <f>H32</f>
        <v>0</v>
      </c>
      <c r="E32" s="31">
        <f>H32</f>
        <v>0</v>
      </c>
      <c r="F32" s="31">
        <v>0</v>
      </c>
      <c r="G32" s="35">
        <f>H32</f>
        <v>0</v>
      </c>
      <c r="H32" s="31">
        <v>0</v>
      </c>
      <c r="I32" s="31">
        <v>0</v>
      </c>
      <c r="J32" s="32">
        <f t="shared" si="1"/>
        <v>0</v>
      </c>
    </row>
    <row r="33" spans="1:10" s="5" customFormat="1" ht="11.25" thickBot="1" thickTop="1">
      <c r="A33" s="27" t="s">
        <v>46</v>
      </c>
      <c r="B33" s="28">
        <v>2230</v>
      </c>
      <c r="C33" s="28">
        <v>110</v>
      </c>
      <c r="D33" s="31">
        <f>H33</f>
        <v>23266.29</v>
      </c>
      <c r="E33" s="31">
        <f>H33</f>
        <v>23266.29</v>
      </c>
      <c r="F33" s="31">
        <v>0</v>
      </c>
      <c r="G33" s="35">
        <f>H33</f>
        <v>23266.29</v>
      </c>
      <c r="H33" s="31">
        <f>5127.51+18138.78</f>
        <v>23266.29</v>
      </c>
      <c r="I33" s="31">
        <v>0</v>
      </c>
      <c r="J33" s="32">
        <f t="shared" si="1"/>
        <v>0</v>
      </c>
    </row>
    <row r="34" spans="1:10" s="5" customFormat="1" ht="11.25" thickBot="1" thickTop="1">
      <c r="A34" s="27" t="s">
        <v>47</v>
      </c>
      <c r="B34" s="28">
        <v>2240</v>
      </c>
      <c r="C34" s="28">
        <v>120</v>
      </c>
      <c r="D34" s="31">
        <f>H34</f>
        <v>13481.07</v>
      </c>
      <c r="E34" s="30">
        <v>0</v>
      </c>
      <c r="F34" s="31">
        <v>0</v>
      </c>
      <c r="G34" s="35">
        <f>H34</f>
        <v>13481.07</v>
      </c>
      <c r="H34" s="31">
        <v>13481.07</v>
      </c>
      <c r="I34" s="31">
        <v>0</v>
      </c>
      <c r="J34" s="32">
        <f t="shared" si="1"/>
        <v>0</v>
      </c>
    </row>
    <row r="35" spans="1:10" s="5" customFormat="1" ht="11.25" thickBot="1" thickTop="1">
      <c r="A35" s="27" t="s">
        <v>48</v>
      </c>
      <c r="B35" s="28">
        <v>2250</v>
      </c>
      <c r="C35" s="28">
        <v>130</v>
      </c>
      <c r="D35" s="31">
        <f>H35</f>
        <v>3803.4</v>
      </c>
      <c r="E35" s="30">
        <v>0</v>
      </c>
      <c r="F35" s="31">
        <v>0</v>
      </c>
      <c r="G35" s="35">
        <f>H35</f>
        <v>3803.4</v>
      </c>
      <c r="H35" s="31">
        <v>3803.4</v>
      </c>
      <c r="I35" s="31">
        <v>0</v>
      </c>
      <c r="J35" s="32">
        <f t="shared" si="1"/>
        <v>0</v>
      </c>
    </row>
    <row r="36" spans="1:10" s="5" customFormat="1" ht="11.25" thickBot="1" thickTop="1">
      <c r="A36" s="38" t="s">
        <v>49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2">
        <f t="shared" si="1"/>
        <v>0</v>
      </c>
    </row>
    <row r="37" spans="1:10" s="5" customFormat="1" ht="11.25" thickBot="1" thickTop="1">
      <c r="A37" s="38" t="s">
        <v>50</v>
      </c>
      <c r="B37" s="28">
        <v>2270</v>
      </c>
      <c r="C37" s="28">
        <v>150</v>
      </c>
      <c r="D37" s="30">
        <f>SUM(D38:D43)</f>
        <v>73312.85</v>
      </c>
      <c r="E37" s="31">
        <f>G37</f>
        <v>73312.85</v>
      </c>
      <c r="F37" s="30">
        <f>SUM(F38:F43)</f>
        <v>0</v>
      </c>
      <c r="G37" s="30">
        <f>SUM(G38:G43)</f>
        <v>73312.85</v>
      </c>
      <c r="H37" s="30">
        <f>SUM(H38:H43)</f>
        <v>73312.85</v>
      </c>
      <c r="I37" s="30">
        <f>SUM(I38:I43)</f>
        <v>0</v>
      </c>
      <c r="J37" s="32">
        <f>F37+G37-H37</f>
        <v>0</v>
      </c>
    </row>
    <row r="38" spans="1:10" s="5" customFormat="1" ht="11.25" thickBot="1" thickTop="1">
      <c r="A38" s="33" t="s">
        <v>51</v>
      </c>
      <c r="B38" s="21">
        <v>2271</v>
      </c>
      <c r="C38" s="21">
        <v>160</v>
      </c>
      <c r="D38" s="35">
        <v>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f t="shared" si="1"/>
        <v>0</v>
      </c>
    </row>
    <row r="39" spans="1:10" s="5" customFormat="1" ht="11.25" thickBot="1" thickTop="1">
      <c r="A39" s="33" t="s">
        <v>52</v>
      </c>
      <c r="B39" s="21">
        <v>2272</v>
      </c>
      <c r="C39" s="21">
        <v>170</v>
      </c>
      <c r="D39" s="35">
        <f>H39</f>
        <v>470</v>
      </c>
      <c r="E39" s="36">
        <v>0</v>
      </c>
      <c r="F39" s="35">
        <v>0</v>
      </c>
      <c r="G39" s="35">
        <f>H39</f>
        <v>470</v>
      </c>
      <c r="H39" s="35">
        <v>470</v>
      </c>
      <c r="I39" s="35">
        <v>0</v>
      </c>
      <c r="J39" s="37">
        <f t="shared" si="1"/>
        <v>0</v>
      </c>
    </row>
    <row r="40" spans="1:10" s="5" customFormat="1" ht="11.25" thickBot="1" thickTop="1">
      <c r="A40" s="33" t="s">
        <v>53</v>
      </c>
      <c r="B40" s="21">
        <v>2273</v>
      </c>
      <c r="C40" s="21">
        <v>180</v>
      </c>
      <c r="D40" s="35">
        <f>H40</f>
        <v>48802.05</v>
      </c>
      <c r="E40" s="36">
        <v>0</v>
      </c>
      <c r="F40" s="35">
        <v>0</v>
      </c>
      <c r="G40" s="35">
        <f>H40</f>
        <v>48802.05</v>
      </c>
      <c r="H40" s="35">
        <v>48802.05</v>
      </c>
      <c r="I40" s="35">
        <v>0</v>
      </c>
      <c r="J40" s="37">
        <f t="shared" si="1"/>
        <v>0</v>
      </c>
    </row>
    <row r="41" spans="1:10" s="5" customFormat="1" ht="11.25" thickBot="1" thickTop="1">
      <c r="A41" s="33" t="s">
        <v>54</v>
      </c>
      <c r="B41" s="21">
        <v>2274</v>
      </c>
      <c r="C41" s="21">
        <v>190</v>
      </c>
      <c r="D41" s="35">
        <v>0</v>
      </c>
      <c r="E41" s="36">
        <v>0</v>
      </c>
      <c r="F41" s="35">
        <v>0</v>
      </c>
      <c r="G41" s="35">
        <v>0</v>
      </c>
      <c r="H41" s="35">
        <v>0</v>
      </c>
      <c r="I41" s="35">
        <v>0</v>
      </c>
      <c r="J41" s="37">
        <f t="shared" si="1"/>
        <v>0</v>
      </c>
    </row>
    <row r="42" spans="1:10" s="5" customFormat="1" ht="11.25" thickBot="1" thickTop="1">
      <c r="A42" s="33" t="s">
        <v>55</v>
      </c>
      <c r="B42" s="21">
        <v>2275</v>
      </c>
      <c r="C42" s="21">
        <v>200</v>
      </c>
      <c r="D42" s="35">
        <f>H42</f>
        <v>24040.8</v>
      </c>
      <c r="E42" s="36">
        <v>0</v>
      </c>
      <c r="F42" s="35">
        <v>0</v>
      </c>
      <c r="G42" s="35">
        <f>H42</f>
        <v>24040.8</v>
      </c>
      <c r="H42" s="35">
        <v>24040.8</v>
      </c>
      <c r="I42" s="35">
        <v>0</v>
      </c>
      <c r="J42" s="37">
        <f t="shared" si="1"/>
        <v>0</v>
      </c>
    </row>
    <row r="43" spans="1:10" s="5" customFormat="1" ht="11.25" thickBot="1" thickTop="1">
      <c r="A43" s="33" t="s">
        <v>56</v>
      </c>
      <c r="B43" s="21">
        <v>2276</v>
      </c>
      <c r="C43" s="21">
        <v>210</v>
      </c>
      <c r="D43" s="35">
        <v>0</v>
      </c>
      <c r="E43" s="36">
        <v>0</v>
      </c>
      <c r="F43" s="35">
        <v>0</v>
      </c>
      <c r="G43" s="35">
        <v>0</v>
      </c>
      <c r="H43" s="35">
        <v>0</v>
      </c>
      <c r="I43" s="35">
        <v>0</v>
      </c>
      <c r="J43" s="37">
        <f>F43+G43-H43</f>
        <v>0</v>
      </c>
    </row>
    <row r="44" spans="1:10" s="5" customFormat="1" ht="13.5" customHeight="1" thickBot="1" thickTop="1">
      <c r="A44" s="38" t="s">
        <v>57</v>
      </c>
      <c r="B44" s="28">
        <v>2280</v>
      </c>
      <c r="C44" s="28">
        <v>220</v>
      </c>
      <c r="D44" s="30">
        <f>SUM(D45:D46)</f>
        <v>0</v>
      </c>
      <c r="E44" s="30">
        <v>0</v>
      </c>
      <c r="F44" s="30">
        <f>SUM(F45:F46)</f>
        <v>0</v>
      </c>
      <c r="G44" s="30">
        <f>SUM(G45:G46)</f>
        <v>0</v>
      </c>
      <c r="H44" s="30">
        <f>SUM(H45:H46)</f>
        <v>0</v>
      </c>
      <c r="I44" s="30">
        <f>SUM(I45:I46)</f>
        <v>0</v>
      </c>
      <c r="J44" s="32">
        <f t="shared" si="1"/>
        <v>0</v>
      </c>
    </row>
    <row r="45" spans="1:10" s="5" customFormat="1" ht="12.75" customHeight="1" thickBot="1" thickTop="1">
      <c r="A45" s="41" t="s">
        <v>58</v>
      </c>
      <c r="B45" s="21">
        <v>2281</v>
      </c>
      <c r="C45" s="21">
        <v>230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7">
        <f t="shared" si="1"/>
        <v>0</v>
      </c>
    </row>
    <row r="46" spans="1:10" s="5" customFormat="1" ht="12.75" customHeight="1" thickBot="1" thickTop="1">
      <c r="A46" s="42" t="s">
        <v>59</v>
      </c>
      <c r="B46" s="21">
        <v>2282</v>
      </c>
      <c r="C46" s="21">
        <v>240</v>
      </c>
      <c r="D46" s="35">
        <f>H46</f>
        <v>0</v>
      </c>
      <c r="E46" s="35">
        <f>H46</f>
        <v>0</v>
      </c>
      <c r="F46" s="35">
        <v>0</v>
      </c>
      <c r="G46" s="35">
        <f>H46</f>
        <v>0</v>
      </c>
      <c r="H46" s="35">
        <v>0</v>
      </c>
      <c r="I46" s="35">
        <v>0</v>
      </c>
      <c r="J46" s="37">
        <f t="shared" si="1"/>
        <v>0</v>
      </c>
    </row>
    <row r="47" spans="1:10" s="5" customFormat="1" ht="11.25" thickBot="1" thickTop="1">
      <c r="A47" s="26" t="s">
        <v>60</v>
      </c>
      <c r="B47" s="23">
        <v>2400</v>
      </c>
      <c r="C47" s="23">
        <v>250</v>
      </c>
      <c r="D47" s="40">
        <f aca="true" t="shared" si="3" ref="D47:I47">SUM(D48:D49)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25">
        <f t="shared" si="1"/>
        <v>0</v>
      </c>
    </row>
    <row r="48" spans="1:10" s="5" customFormat="1" ht="11.25" thickBot="1" thickTop="1">
      <c r="A48" s="43" t="s">
        <v>61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2">
        <f t="shared" si="1"/>
        <v>0</v>
      </c>
    </row>
    <row r="49" spans="1:10" s="5" customFormat="1" ht="11.25" thickBot="1" thickTop="1">
      <c r="A49" s="43" t="s">
        <v>62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2">
        <f t="shared" si="1"/>
        <v>0</v>
      </c>
    </row>
    <row r="50" spans="1:10" s="5" customFormat="1" ht="12" customHeight="1" thickBot="1" thickTop="1">
      <c r="A50" s="44" t="s">
        <v>63</v>
      </c>
      <c r="B50" s="23">
        <v>2600</v>
      </c>
      <c r="C50" s="23">
        <v>280</v>
      </c>
      <c r="D50" s="40">
        <f aca="true" t="shared" si="4" ref="D50:I50">SUM(D51:D53)</f>
        <v>0</v>
      </c>
      <c r="E50" s="40">
        <f t="shared" si="4"/>
        <v>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25">
        <f t="shared" si="1"/>
        <v>0</v>
      </c>
    </row>
    <row r="51" spans="1:10" s="5" customFormat="1" ht="11.25" thickBot="1" thickTop="1">
      <c r="A51" s="38" t="s">
        <v>64</v>
      </c>
      <c r="B51" s="28">
        <v>2610</v>
      </c>
      <c r="C51" s="28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32">
        <f t="shared" si="1"/>
        <v>0</v>
      </c>
    </row>
    <row r="52" spans="1:10" s="5" customFormat="1" ht="11.25" thickBot="1" thickTop="1">
      <c r="A52" s="38" t="s">
        <v>65</v>
      </c>
      <c r="B52" s="28">
        <v>2620</v>
      </c>
      <c r="C52" s="28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32">
        <f t="shared" si="1"/>
        <v>0</v>
      </c>
    </row>
    <row r="53" spans="1:10" s="5" customFormat="1" ht="11.25" thickBot="1" thickTop="1">
      <c r="A53" s="43" t="s">
        <v>66</v>
      </c>
      <c r="B53" s="28">
        <v>2630</v>
      </c>
      <c r="C53" s="28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32">
        <f t="shared" si="1"/>
        <v>0</v>
      </c>
    </row>
    <row r="54" spans="1:10" s="5" customFormat="1" ht="11.25" thickBot="1" thickTop="1">
      <c r="A54" s="39" t="s">
        <v>67</v>
      </c>
      <c r="B54" s="23">
        <v>2700</v>
      </c>
      <c r="C54" s="23">
        <v>320</v>
      </c>
      <c r="D54" s="47">
        <f aca="true" t="shared" si="5" ref="D54:I54">SUM(D55:D57)</f>
        <v>12101</v>
      </c>
      <c r="E54" s="48">
        <f>G54</f>
        <v>12101</v>
      </c>
      <c r="F54" s="47">
        <f t="shared" si="5"/>
        <v>0</v>
      </c>
      <c r="G54" s="47">
        <f t="shared" si="5"/>
        <v>12101</v>
      </c>
      <c r="H54" s="47">
        <f t="shared" si="5"/>
        <v>12101</v>
      </c>
      <c r="I54" s="47">
        <f t="shared" si="5"/>
        <v>0</v>
      </c>
      <c r="J54" s="25">
        <f t="shared" si="1"/>
        <v>0</v>
      </c>
    </row>
    <row r="55" spans="1:10" s="5" customFormat="1" ht="12.75" customHeight="1" thickBot="1" thickTop="1">
      <c r="A55" s="38" t="s">
        <v>68</v>
      </c>
      <c r="B55" s="28">
        <v>2710</v>
      </c>
      <c r="C55" s="28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32">
        <f t="shared" si="1"/>
        <v>0</v>
      </c>
    </row>
    <row r="56" spans="1:10" s="5" customFormat="1" ht="11.25" thickBot="1" thickTop="1">
      <c r="A56" s="38" t="s">
        <v>69</v>
      </c>
      <c r="B56" s="28">
        <v>2720</v>
      </c>
      <c r="C56" s="28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32">
        <f t="shared" si="1"/>
        <v>0</v>
      </c>
    </row>
    <row r="57" spans="1:10" s="5" customFormat="1" ht="11.25" thickBot="1" thickTop="1">
      <c r="A57" s="38" t="s">
        <v>70</v>
      </c>
      <c r="B57" s="28">
        <v>2730</v>
      </c>
      <c r="C57" s="28">
        <v>350</v>
      </c>
      <c r="D57" s="45">
        <f>H57</f>
        <v>12101</v>
      </c>
      <c r="E57" s="46">
        <v>0</v>
      </c>
      <c r="F57" s="45">
        <v>0</v>
      </c>
      <c r="G57" s="35">
        <f>H57</f>
        <v>12101</v>
      </c>
      <c r="H57" s="45">
        <v>12101</v>
      </c>
      <c r="I57" s="45">
        <v>0</v>
      </c>
      <c r="J57" s="32">
        <f t="shared" si="1"/>
        <v>0</v>
      </c>
    </row>
    <row r="58" spans="1:10" s="5" customFormat="1" ht="11.25" thickBot="1" thickTop="1">
      <c r="A58" s="39" t="s">
        <v>71</v>
      </c>
      <c r="B58" s="23">
        <v>2800</v>
      </c>
      <c r="C58" s="23">
        <v>360</v>
      </c>
      <c r="D58" s="48">
        <f>H58</f>
        <v>93.87</v>
      </c>
      <c r="E58" s="47">
        <v>0</v>
      </c>
      <c r="F58" s="48">
        <v>0</v>
      </c>
      <c r="G58" s="35">
        <f>H58</f>
        <v>93.87</v>
      </c>
      <c r="H58" s="48">
        <v>93.87</v>
      </c>
      <c r="I58" s="48">
        <v>0</v>
      </c>
      <c r="J58" s="25">
        <f t="shared" si="1"/>
        <v>0</v>
      </c>
    </row>
    <row r="59" spans="1:10" s="5" customFormat="1" ht="11.25" thickBot="1" thickTop="1">
      <c r="A59" s="23" t="s">
        <v>72</v>
      </c>
      <c r="B59" s="23">
        <v>3000</v>
      </c>
      <c r="C59" s="23">
        <v>370</v>
      </c>
      <c r="D59" s="47">
        <f aca="true" t="shared" si="6" ref="D59:I59">D60+D74</f>
        <v>0</v>
      </c>
      <c r="E59" s="47">
        <f t="shared" si="6"/>
        <v>0</v>
      </c>
      <c r="F59" s="47">
        <f t="shared" si="6"/>
        <v>0</v>
      </c>
      <c r="G59" s="47">
        <f t="shared" si="6"/>
        <v>0</v>
      </c>
      <c r="H59" s="47">
        <f t="shared" si="6"/>
        <v>0</v>
      </c>
      <c r="I59" s="47">
        <f t="shared" si="6"/>
        <v>0</v>
      </c>
      <c r="J59" s="25">
        <f t="shared" si="1"/>
        <v>0</v>
      </c>
    </row>
    <row r="60" spans="1:10" s="5" customFormat="1" ht="11.25" thickBot="1" thickTop="1">
      <c r="A60" s="26" t="s">
        <v>73</v>
      </c>
      <c r="B60" s="23">
        <v>3100</v>
      </c>
      <c r="C60" s="23">
        <v>380</v>
      </c>
      <c r="D60" s="47">
        <f aca="true" t="shared" si="7" ref="D60:I60">D61+D62+D65+D68+D72+D73</f>
        <v>0</v>
      </c>
      <c r="E60" s="47">
        <f t="shared" si="7"/>
        <v>0</v>
      </c>
      <c r="F60" s="47">
        <f t="shared" si="7"/>
        <v>0</v>
      </c>
      <c r="G60" s="47">
        <f t="shared" si="7"/>
        <v>0</v>
      </c>
      <c r="H60" s="47">
        <f t="shared" si="7"/>
        <v>0</v>
      </c>
      <c r="I60" s="47">
        <f t="shared" si="7"/>
        <v>0</v>
      </c>
      <c r="J60" s="25">
        <f t="shared" si="1"/>
        <v>0</v>
      </c>
    </row>
    <row r="61" spans="1:10" s="5" customFormat="1" ht="11.25" thickBot="1" thickTop="1">
      <c r="A61" s="38" t="s">
        <v>74</v>
      </c>
      <c r="B61" s="28">
        <v>3110</v>
      </c>
      <c r="C61" s="28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32">
        <f t="shared" si="1"/>
        <v>0</v>
      </c>
    </row>
    <row r="62" spans="1:10" s="5" customFormat="1" ht="11.25" thickBot="1" thickTop="1">
      <c r="A62" s="43" t="s">
        <v>75</v>
      </c>
      <c r="B62" s="28">
        <v>3120</v>
      </c>
      <c r="C62" s="28">
        <v>400</v>
      </c>
      <c r="D62" s="49">
        <f aca="true" t="shared" si="8" ref="D62:I62">SUM(D63:D64)</f>
        <v>0</v>
      </c>
      <c r="E62" s="49">
        <f t="shared" si="8"/>
        <v>0</v>
      </c>
      <c r="F62" s="49">
        <f t="shared" si="8"/>
        <v>0</v>
      </c>
      <c r="G62" s="49">
        <f t="shared" si="8"/>
        <v>0</v>
      </c>
      <c r="H62" s="49">
        <f t="shared" si="8"/>
        <v>0</v>
      </c>
      <c r="I62" s="49">
        <f t="shared" si="8"/>
        <v>0</v>
      </c>
      <c r="J62" s="32">
        <f t="shared" si="1"/>
        <v>0</v>
      </c>
    </row>
    <row r="63" spans="1:10" s="5" customFormat="1" ht="11.25" thickBot="1" thickTop="1">
      <c r="A63" s="33" t="s">
        <v>76</v>
      </c>
      <c r="B63" s="21">
        <v>3121</v>
      </c>
      <c r="C63" s="21">
        <v>410</v>
      </c>
      <c r="D63" s="50">
        <v>0</v>
      </c>
      <c r="E63" s="51">
        <v>0</v>
      </c>
      <c r="F63" s="50">
        <v>0</v>
      </c>
      <c r="G63" s="50">
        <v>0</v>
      </c>
      <c r="H63" s="50">
        <v>0</v>
      </c>
      <c r="I63" s="50">
        <v>0</v>
      </c>
      <c r="J63" s="37">
        <f t="shared" si="1"/>
        <v>0</v>
      </c>
    </row>
    <row r="64" spans="1:10" s="5" customFormat="1" ht="11.25" thickBot="1" thickTop="1">
      <c r="A64" s="33" t="s">
        <v>77</v>
      </c>
      <c r="B64" s="21">
        <v>3122</v>
      </c>
      <c r="C64" s="21">
        <v>420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0">
        <v>0</v>
      </c>
      <c r="J64" s="37">
        <f t="shared" si="1"/>
        <v>0</v>
      </c>
    </row>
    <row r="65" spans="1:10" s="5" customFormat="1" ht="12" thickBot="1" thickTop="1">
      <c r="A65" s="27" t="s">
        <v>78</v>
      </c>
      <c r="B65" s="28">
        <v>3130</v>
      </c>
      <c r="C65" s="28">
        <v>430</v>
      </c>
      <c r="D65" s="46">
        <f aca="true" t="shared" si="9" ref="D65:I65">SUM(D66:D67)</f>
        <v>0</v>
      </c>
      <c r="E65" s="46">
        <f t="shared" si="9"/>
        <v>0</v>
      </c>
      <c r="F65" s="46">
        <f t="shared" si="9"/>
        <v>0</v>
      </c>
      <c r="G65" s="46">
        <f t="shared" si="9"/>
        <v>0</v>
      </c>
      <c r="H65" s="46">
        <f t="shared" si="9"/>
        <v>0</v>
      </c>
      <c r="I65" s="46">
        <f t="shared" si="9"/>
        <v>0</v>
      </c>
      <c r="J65" s="52">
        <f t="shared" si="1"/>
        <v>0</v>
      </c>
    </row>
    <row r="66" spans="1:10" s="5" customFormat="1" ht="11.25" thickBot="1" thickTop="1">
      <c r="A66" s="33" t="s">
        <v>79</v>
      </c>
      <c r="B66" s="21">
        <v>3131</v>
      </c>
      <c r="C66" s="21">
        <v>440</v>
      </c>
      <c r="D66" s="50">
        <v>0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37">
        <f t="shared" si="1"/>
        <v>0</v>
      </c>
    </row>
    <row r="67" spans="1:10" s="5" customFormat="1" ht="11.25" thickBot="1" thickTop="1">
      <c r="A67" s="33" t="s">
        <v>80</v>
      </c>
      <c r="B67" s="21">
        <v>3132</v>
      </c>
      <c r="C67" s="21">
        <v>450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0">
        <v>0</v>
      </c>
      <c r="J67" s="37">
        <f t="shared" si="1"/>
        <v>0</v>
      </c>
    </row>
    <row r="68" spans="1:10" s="5" customFormat="1" ht="12" thickBot="1" thickTop="1">
      <c r="A68" s="27" t="s">
        <v>81</v>
      </c>
      <c r="B68" s="28">
        <v>3140</v>
      </c>
      <c r="C68" s="28">
        <v>460</v>
      </c>
      <c r="D68" s="46">
        <f aca="true" t="shared" si="10" ref="D68:I68">SUM(D69:D71)</f>
        <v>0</v>
      </c>
      <c r="E68" s="46">
        <f t="shared" si="10"/>
        <v>0</v>
      </c>
      <c r="F68" s="46">
        <f t="shared" si="10"/>
        <v>0</v>
      </c>
      <c r="G68" s="46">
        <f t="shared" si="10"/>
        <v>0</v>
      </c>
      <c r="H68" s="46">
        <f t="shared" si="10"/>
        <v>0</v>
      </c>
      <c r="I68" s="46">
        <f t="shared" si="10"/>
        <v>0</v>
      </c>
      <c r="J68" s="52">
        <f t="shared" si="1"/>
        <v>0</v>
      </c>
    </row>
    <row r="69" spans="1:10" s="5" customFormat="1" ht="12.75" thickBot="1" thickTop="1">
      <c r="A69" s="53" t="s">
        <v>82</v>
      </c>
      <c r="B69" s="21">
        <v>3141</v>
      </c>
      <c r="C69" s="21">
        <v>470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0">
        <v>0</v>
      </c>
      <c r="J69" s="37">
        <f t="shared" si="1"/>
        <v>0</v>
      </c>
    </row>
    <row r="70" spans="1:10" s="5" customFormat="1" ht="12.75" thickBot="1" thickTop="1">
      <c r="A70" s="53" t="s">
        <v>83</v>
      </c>
      <c r="B70" s="21">
        <v>3142</v>
      </c>
      <c r="C70" s="21">
        <v>480</v>
      </c>
      <c r="D70" s="50">
        <v>0</v>
      </c>
      <c r="E70" s="51">
        <v>0</v>
      </c>
      <c r="F70" s="50">
        <v>0</v>
      </c>
      <c r="G70" s="50">
        <v>0</v>
      </c>
      <c r="H70" s="50">
        <v>0</v>
      </c>
      <c r="I70" s="50">
        <v>0</v>
      </c>
      <c r="J70" s="37">
        <f t="shared" si="1"/>
        <v>0</v>
      </c>
    </row>
    <row r="71" spans="1:10" s="5" customFormat="1" ht="12.75" thickBot="1" thickTop="1">
      <c r="A71" s="53" t="s">
        <v>84</v>
      </c>
      <c r="B71" s="21">
        <v>3143</v>
      </c>
      <c r="C71" s="21">
        <v>490</v>
      </c>
      <c r="D71" s="50">
        <v>0</v>
      </c>
      <c r="E71" s="51">
        <v>0</v>
      </c>
      <c r="F71" s="50">
        <v>0</v>
      </c>
      <c r="G71" s="50">
        <v>0</v>
      </c>
      <c r="H71" s="50">
        <v>0</v>
      </c>
      <c r="I71" s="50">
        <v>0</v>
      </c>
      <c r="J71" s="37">
        <f t="shared" si="1"/>
        <v>0</v>
      </c>
    </row>
    <row r="72" spans="1:10" s="5" customFormat="1" ht="12" thickBot="1" thickTop="1">
      <c r="A72" s="27" t="s">
        <v>85</v>
      </c>
      <c r="B72" s="28">
        <v>3150</v>
      </c>
      <c r="C72" s="28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52">
        <f t="shared" si="1"/>
        <v>0</v>
      </c>
    </row>
    <row r="73" spans="1:10" s="5" customFormat="1" ht="12" thickBot="1" thickTop="1">
      <c r="A73" s="27" t="s">
        <v>86</v>
      </c>
      <c r="B73" s="28">
        <v>3160</v>
      </c>
      <c r="C73" s="28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52">
        <f t="shared" si="1"/>
        <v>0</v>
      </c>
    </row>
    <row r="74" spans="1:10" s="5" customFormat="1" ht="11.25" thickBot="1" thickTop="1">
      <c r="A74" s="26" t="s">
        <v>87</v>
      </c>
      <c r="B74" s="23">
        <v>3200</v>
      </c>
      <c r="C74" s="23">
        <v>520</v>
      </c>
      <c r="D74" s="47">
        <f aca="true" t="shared" si="11" ref="D74:I74">SUM(D75:D78)</f>
        <v>0</v>
      </c>
      <c r="E74" s="47">
        <f t="shared" si="11"/>
        <v>0</v>
      </c>
      <c r="F74" s="47">
        <f t="shared" si="11"/>
        <v>0</v>
      </c>
      <c r="G74" s="47">
        <f t="shared" si="11"/>
        <v>0</v>
      </c>
      <c r="H74" s="47">
        <f t="shared" si="11"/>
        <v>0</v>
      </c>
      <c r="I74" s="47">
        <f t="shared" si="11"/>
        <v>0</v>
      </c>
      <c r="J74" s="25">
        <f t="shared" si="1"/>
        <v>0</v>
      </c>
    </row>
    <row r="75" spans="1:10" s="5" customFormat="1" ht="12" thickBot="1" thickTop="1">
      <c r="A75" s="38" t="s">
        <v>88</v>
      </c>
      <c r="B75" s="28">
        <v>3210</v>
      </c>
      <c r="C75" s="28">
        <v>530</v>
      </c>
      <c r="D75" s="54">
        <v>0</v>
      </c>
      <c r="E75" s="55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" thickBot="1" thickTop="1">
      <c r="A76" s="38" t="s">
        <v>89</v>
      </c>
      <c r="B76" s="28">
        <v>3220</v>
      </c>
      <c r="C76" s="28">
        <v>540</v>
      </c>
      <c r="D76" s="54">
        <v>0</v>
      </c>
      <c r="E76" s="55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" thickBot="1" thickTop="1">
      <c r="A77" s="27" t="s">
        <v>90</v>
      </c>
      <c r="B77" s="28">
        <v>3230</v>
      </c>
      <c r="C77" s="28">
        <v>550</v>
      </c>
      <c r="D77" s="54">
        <v>0</v>
      </c>
      <c r="E77" s="55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" thickBot="1" thickTop="1">
      <c r="A78" s="38" t="s">
        <v>91</v>
      </c>
      <c r="B78" s="28">
        <v>3240</v>
      </c>
      <c r="C78" s="28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52">
        <f t="shared" si="1"/>
        <v>0</v>
      </c>
    </row>
    <row r="79" spans="1:10" s="5" customFormat="1" ht="12" thickBot="1" thickTop="1">
      <c r="A79" s="23" t="s">
        <v>92</v>
      </c>
      <c r="B79" s="23">
        <v>4100</v>
      </c>
      <c r="C79" s="23">
        <v>570</v>
      </c>
      <c r="D79" s="55">
        <f aca="true" t="shared" si="12" ref="D79:I79">SUM(D80)</f>
        <v>0</v>
      </c>
      <c r="E79" s="55">
        <f t="shared" si="12"/>
        <v>0</v>
      </c>
      <c r="F79" s="55">
        <f t="shared" si="12"/>
        <v>0</v>
      </c>
      <c r="G79" s="55">
        <f t="shared" si="12"/>
        <v>0</v>
      </c>
      <c r="H79" s="55">
        <f t="shared" si="12"/>
        <v>0</v>
      </c>
      <c r="I79" s="55">
        <f t="shared" si="12"/>
        <v>0</v>
      </c>
      <c r="J79" s="25">
        <f t="shared" si="1"/>
        <v>0</v>
      </c>
    </row>
    <row r="80" spans="1:10" s="5" customFormat="1" ht="12" thickBot="1" thickTop="1">
      <c r="A80" s="27" t="s">
        <v>93</v>
      </c>
      <c r="B80" s="28">
        <v>4110</v>
      </c>
      <c r="C80" s="28">
        <v>580</v>
      </c>
      <c r="D80" s="46">
        <f aca="true" t="shared" si="13" ref="D80:I80">SUM(D81:D83)</f>
        <v>0</v>
      </c>
      <c r="E80" s="46">
        <f t="shared" si="13"/>
        <v>0</v>
      </c>
      <c r="F80" s="46">
        <f t="shared" si="13"/>
        <v>0</v>
      </c>
      <c r="G80" s="46">
        <f t="shared" si="13"/>
        <v>0</v>
      </c>
      <c r="H80" s="46">
        <f t="shared" si="13"/>
        <v>0</v>
      </c>
      <c r="I80" s="46">
        <f t="shared" si="13"/>
        <v>0</v>
      </c>
      <c r="J80" s="52">
        <f t="shared" si="1"/>
        <v>0</v>
      </c>
    </row>
    <row r="81" spans="1:10" s="5" customFormat="1" ht="11.25" thickBot="1" thickTop="1">
      <c r="A81" s="33" t="s">
        <v>94</v>
      </c>
      <c r="B81" s="21">
        <v>4111</v>
      </c>
      <c r="C81" s="2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7">
        <f t="shared" si="1"/>
        <v>0</v>
      </c>
    </row>
    <row r="82" spans="1:10" s="5" customFormat="1" ht="12.75" customHeight="1" thickBot="1" thickTop="1">
      <c r="A82" s="33" t="s">
        <v>95</v>
      </c>
      <c r="B82" s="21">
        <v>4112</v>
      </c>
      <c r="C82" s="2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7">
        <f t="shared" si="1"/>
        <v>0</v>
      </c>
    </row>
    <row r="83" spans="1:10" s="5" customFormat="1" ht="14.25" thickBot="1" thickTop="1">
      <c r="A83" s="56" t="s">
        <v>96</v>
      </c>
      <c r="B83" s="21">
        <v>4113</v>
      </c>
      <c r="C83" s="21">
        <v>610</v>
      </c>
      <c r="D83" s="50">
        <v>0</v>
      </c>
      <c r="E83" s="51">
        <v>0</v>
      </c>
      <c r="F83" s="50">
        <v>0</v>
      </c>
      <c r="G83" s="50">
        <v>0</v>
      </c>
      <c r="H83" s="50">
        <v>0</v>
      </c>
      <c r="I83" s="50">
        <v>0</v>
      </c>
      <c r="J83" s="37">
        <f t="shared" si="1"/>
        <v>0</v>
      </c>
    </row>
    <row r="84" spans="1:10" s="5" customFormat="1" ht="11.25" thickBot="1" thickTop="1">
      <c r="A84" s="23" t="s">
        <v>97</v>
      </c>
      <c r="B84" s="23">
        <v>4200</v>
      </c>
      <c r="C84" s="23">
        <v>620</v>
      </c>
      <c r="D84" s="47">
        <f aca="true" t="shared" si="14" ref="D84:I84">D85</f>
        <v>0</v>
      </c>
      <c r="E84" s="47">
        <f t="shared" si="14"/>
        <v>0</v>
      </c>
      <c r="F84" s="47">
        <f t="shared" si="14"/>
        <v>0</v>
      </c>
      <c r="G84" s="47">
        <f t="shared" si="14"/>
        <v>0</v>
      </c>
      <c r="H84" s="47">
        <f t="shared" si="14"/>
        <v>0</v>
      </c>
      <c r="I84" s="47">
        <f t="shared" si="14"/>
        <v>0</v>
      </c>
      <c r="J84" s="25">
        <f t="shared" si="1"/>
        <v>0</v>
      </c>
    </row>
    <row r="85" spans="1:10" s="5" customFormat="1" ht="12" thickBot="1" thickTop="1">
      <c r="A85" s="27" t="s">
        <v>98</v>
      </c>
      <c r="B85" s="28">
        <v>4210</v>
      </c>
      <c r="C85" s="28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52">
        <f t="shared" si="1"/>
        <v>0</v>
      </c>
    </row>
    <row r="86" spans="1:10" s="5" customFormat="1" ht="11.25" thickBot="1" thickTop="1">
      <c r="A86" s="33" t="s">
        <v>99</v>
      </c>
      <c r="B86" s="21">
        <v>5000</v>
      </c>
      <c r="C86" s="21">
        <v>640</v>
      </c>
      <c r="D86" s="50" t="s">
        <v>100</v>
      </c>
      <c r="E86" s="50">
        <f>E23-E26-E29-E32-E33-E37-E46-E54</f>
        <v>75279.04000000015</v>
      </c>
      <c r="F86" s="57" t="s">
        <v>100</v>
      </c>
      <c r="G86" s="57" t="s">
        <v>100</v>
      </c>
      <c r="H86" s="57" t="s">
        <v>100</v>
      </c>
      <c r="I86" s="57" t="s">
        <v>100</v>
      </c>
      <c r="J86" s="37" t="s">
        <v>100</v>
      </c>
    </row>
    <row r="87" spans="1:10" s="5" customFormat="1" ht="11.25" thickBot="1" thickTop="1">
      <c r="A87" s="33" t="s">
        <v>101</v>
      </c>
      <c r="B87" s="21">
        <v>9000</v>
      </c>
      <c r="C87" s="21">
        <v>650</v>
      </c>
      <c r="D87" s="50">
        <v>0</v>
      </c>
      <c r="E87" s="51">
        <v>0</v>
      </c>
      <c r="F87" s="50">
        <v>0</v>
      </c>
      <c r="G87" s="50">
        <v>0</v>
      </c>
      <c r="H87" s="50">
        <v>0</v>
      </c>
      <c r="I87" s="50">
        <v>0</v>
      </c>
      <c r="J87" s="37">
        <f t="shared" si="1"/>
        <v>0</v>
      </c>
    </row>
    <row r="88" spans="1:10" s="5" customFormat="1" ht="11.25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0.5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0.5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1.25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0.5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0.5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0.5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1.25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1.25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0.5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67"/>
    </row>
    <row r="100" spans="1:5" ht="14.25" customHeight="1" thickTop="1">
      <c r="A100" s="5" t="s">
        <v>102</v>
      </c>
      <c r="D100" s="86"/>
      <c r="E100" s="86"/>
    </row>
    <row r="101" spans="1:9" s="1" customFormat="1" ht="12.75" customHeight="1">
      <c r="A101" s="87" t="str">
        <f>'[1]ЗАПОЛНИТЬ'!F30</f>
        <v>Керівник </v>
      </c>
      <c r="C101" s="87"/>
      <c r="D101" s="102"/>
      <c r="E101" s="102"/>
      <c r="F101" s="87"/>
      <c r="G101" s="103" t="s">
        <v>105</v>
      </c>
      <c r="H101" s="103"/>
      <c r="I101" s="103"/>
    </row>
    <row r="102" spans="2:8" s="1" customFormat="1" ht="12.75" customHeight="1">
      <c r="B102" s="87"/>
      <c r="C102" s="87"/>
      <c r="D102" s="104" t="s">
        <v>103</v>
      </c>
      <c r="E102" s="104"/>
      <c r="F102" s="87"/>
      <c r="G102" s="105" t="s">
        <v>104</v>
      </c>
      <c r="H102" s="105"/>
    </row>
    <row r="103" spans="1:9" s="1" customFormat="1" ht="12" customHeight="1">
      <c r="A103" s="87" t="str">
        <f>'[1]ЗАПОЛНИТЬ'!F31</f>
        <v>Головний бухгалтер</v>
      </c>
      <c r="C103" s="87"/>
      <c r="D103" s="108"/>
      <c r="E103" s="108"/>
      <c r="F103" s="87"/>
      <c r="G103" s="103" t="s">
        <v>106</v>
      </c>
      <c r="H103" s="103"/>
      <c r="I103" s="103"/>
    </row>
    <row r="104" spans="1:9" s="1" customFormat="1" ht="12" customHeight="1">
      <c r="A104" s="88"/>
      <c r="C104" s="87"/>
      <c r="D104" s="104" t="s">
        <v>103</v>
      </c>
      <c r="E104" s="104"/>
      <c r="G104" s="105" t="s">
        <v>104</v>
      </c>
      <c r="H104" s="105"/>
      <c r="I104" s="88"/>
    </row>
    <row r="105" s="1" customFormat="1" ht="13.5">
      <c r="A105" s="5"/>
    </row>
    <row r="107" ht="14.25">
      <c r="A107" s="89"/>
    </row>
  </sheetData>
  <sheetProtection formatColumns="0" formatRows="0"/>
  <mergeCells count="33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2017-12-04T10:32:07Z</dcterms:created>
  <dcterms:modified xsi:type="dcterms:W3CDTF">2019-07-11T11:58:57Z</dcterms:modified>
  <cp:category/>
  <cp:version/>
  <cp:contentType/>
  <cp:contentStatus/>
</cp:coreProperties>
</file>